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660" tabRatio="601" activeTab="2"/>
  </bookViews>
  <sheets>
    <sheet name="Aportes constitucionales" sheetId="1" r:id="rId1"/>
    <sheet name="Asig Cump Acdos Paz" sheetId="2" r:id="rId2"/>
    <sheet name="Rigidez presupuestaria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'Aportes constitucionales'!#REF!</definedName>
    <definedName name="_xlnm.Print_Area" localSheetId="1">'Asig Cump Acdos Paz'!$A$1:$G$24</definedName>
    <definedName name="_xlnm.Print_Area" localSheetId="2">'Rigidez presupuestaria'!$A$1:$K$24</definedName>
    <definedName name="Bodoque">'[1]Indic. '!$A$1</definedName>
    <definedName name="C.1" localSheetId="0">#REF!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<sst xmlns="http://schemas.openxmlformats.org/spreadsheetml/2006/main" count="95" uniqueCount="54">
  <si>
    <t>Aportes Constitucionales</t>
  </si>
  <si>
    <t>Aprobado</t>
  </si>
  <si>
    <t>Aporte</t>
  </si>
  <si>
    <t>Total:</t>
  </si>
  <si>
    <t>Municipalidades</t>
  </si>
  <si>
    <t>5% del O.J.</t>
  </si>
  <si>
    <t>Asignaciones en cumplimiento de los Acuerdos de Paz</t>
  </si>
  <si>
    <t>(En Millones de Quetzales)</t>
  </si>
  <si>
    <t>Descripción</t>
  </si>
  <si>
    <t>Salud, Agua y Saneamiento</t>
  </si>
  <si>
    <t>Educación, Ciencia y Cultura</t>
  </si>
  <si>
    <t>Vivienda</t>
  </si>
  <si>
    <t>Seguridad Interna</t>
  </si>
  <si>
    <t>Organismo Judicial y Corte de Constitucionalidad</t>
  </si>
  <si>
    <t>Ministerio Público</t>
  </si>
  <si>
    <t>(En millones de Quetzales)</t>
  </si>
  <si>
    <t>Vigente</t>
  </si>
  <si>
    <t>Concepto</t>
  </si>
  <si>
    <t>%</t>
  </si>
  <si>
    <t>Remuneraciones</t>
  </si>
  <si>
    <t>Inversión Física</t>
  </si>
  <si>
    <t>Aportes Institucionales</t>
  </si>
  <si>
    <t>Clases Pasivas</t>
  </si>
  <si>
    <t>Consejos de Desarrollo</t>
  </si>
  <si>
    <t>* No incluye municipalidades ni Consejos de Desarrollo porque se muestran específicamente sus asignaciones.</t>
  </si>
  <si>
    <t>Fuente: Ministerio de Finanzas Públicas. SICOIN</t>
  </si>
  <si>
    <t>Rigidez Presupuestaria de los Ingresos Corrientes (sin donaciones)</t>
  </si>
  <si>
    <t>Variación</t>
  </si>
  <si>
    <t>(a)</t>
  </si>
  <si>
    <t>(b)</t>
  </si>
  <si>
    <t>(d)</t>
  </si>
  <si>
    <t>(c)</t>
  </si>
  <si>
    <t>Municipalidades (10.%)</t>
  </si>
  <si>
    <t>Universidad de San Carlos de Guatemala (5%)</t>
  </si>
  <si>
    <t>Deporte Federado (1.50%)</t>
  </si>
  <si>
    <t>Deporte no Federado (0.75%)</t>
  </si>
  <si>
    <t>Educación Física, Recreación y Deportes (0.75%)</t>
  </si>
  <si>
    <t>Ejecutado</t>
  </si>
  <si>
    <t>(e)</t>
  </si>
  <si>
    <t>(f)</t>
  </si>
  <si>
    <t>(d-b)</t>
  </si>
  <si>
    <t>(d-c)</t>
  </si>
  <si>
    <t>%  2021</t>
  </si>
  <si>
    <t>Organismo Judicial (2%)</t>
  </si>
  <si>
    <t>Presupuesto Ciudadano 2022</t>
  </si>
  <si>
    <t>Presupuesto 2021 y  2022</t>
  </si>
  <si>
    <t>Presupuesto 2021  y   2022</t>
  </si>
  <si>
    <t>%  2022</t>
  </si>
  <si>
    <t>Corte de Constitucionalidad (5% del OJ)</t>
  </si>
  <si>
    <t>Iva Paz *</t>
  </si>
  <si>
    <t>Aportes Constitucionales **</t>
  </si>
  <si>
    <t xml:space="preserve">Servicios de la Deuda Pública </t>
  </si>
  <si>
    <t>** No incluye municipalidades porque se muestran específicamente sus asignaciones.</t>
  </si>
  <si>
    <t>Otros destinos específicos  -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</si>
</sst>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.0"/>
    <numFmt numFmtId="173" formatCode="_([$€-2]* #,##0.00_);_([$€-2]* \(#,##0.00\);_([$€-2]* &quot;-&quot;??_)"/>
    <numFmt numFmtId="174" formatCode="0.0000000%"/>
    <numFmt numFmtId="175" formatCode="0.0%"/>
    <numFmt numFmtId="176" formatCode="&quot;Q&quot;#,##0.0"/>
    <numFmt numFmtId="177" formatCode="_(* #,##0.000_);_(* \(#,##0.000\);_(* &quot;-&quot;??_);_(@_)"/>
    <numFmt numFmtId="178" formatCode="#,##0.0_);[Red]\(#,##0.0\)"/>
    <numFmt numFmtId="179" formatCode="#,##0.000000"/>
    <numFmt numFmtId="180" formatCode="&quot;Q&quot;#,##0.00"/>
    <numFmt numFmtId="181" formatCode="_(* #,##0_);_(* \(#,##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sz val="14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0" fontId="6" fillId="0" borderId="0">
      <alignment vertical="top"/>
      <protection/>
    </xf>
    <xf numFmtId="17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172" fontId="0" fillId="32" borderId="10" xfId="0" applyNumberFormat="1" applyFill="1" applyBorder="1" applyAlignment="1">
      <alignment/>
    </xf>
    <xf numFmtId="0" fontId="3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/>
    </xf>
    <xf numFmtId="9" fontId="11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10" fontId="11" fillId="32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4" fontId="0" fillId="32" borderId="10" xfId="0" applyNumberFormat="1" applyFill="1" applyBorder="1" applyAlignment="1">
      <alignment/>
    </xf>
    <xf numFmtId="4" fontId="3" fillId="32" borderId="14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horizontal="right" vertical="justify"/>
    </xf>
    <xf numFmtId="176" fontId="11" fillId="3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0" fontId="3" fillId="32" borderId="15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10" fontId="0" fillId="32" borderId="15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10" fontId="0" fillId="32" borderId="11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1" fillId="0" borderId="12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5" fontId="3" fillId="0" borderId="15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5" borderId="13" xfId="0" applyFont="1" applyFill="1" applyBorder="1" applyAlignment="1">
      <alignment horizontal="center"/>
    </xf>
    <xf numFmtId="0" fontId="10" fillId="35" borderId="13" xfId="0" applyNumberFormat="1" applyFont="1" applyFill="1" applyBorder="1" applyAlignment="1">
      <alignment horizontal="center"/>
    </xf>
    <xf numFmtId="49" fontId="10" fillId="35" borderId="13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10" fillId="35" borderId="12" xfId="0" applyFont="1" applyFill="1" applyBorder="1" applyAlignment="1">
      <alignment horizontal="center"/>
    </xf>
    <xf numFmtId="176" fontId="12" fillId="35" borderId="10" xfId="0" applyNumberFormat="1" applyFont="1" applyFill="1" applyBorder="1" applyAlignment="1">
      <alignment/>
    </xf>
    <xf numFmtId="9" fontId="11" fillId="35" borderId="0" xfId="0" applyNumberFormat="1" applyFont="1" applyFill="1" applyBorder="1" applyAlignment="1">
      <alignment horizontal="left"/>
    </xf>
    <xf numFmtId="176" fontId="11" fillId="35" borderId="10" xfId="0" applyNumberFormat="1" applyFont="1" applyFill="1" applyBorder="1" applyAlignment="1">
      <alignment/>
    </xf>
    <xf numFmtId="10" fontId="11" fillId="35" borderId="0" xfId="0" applyNumberFormat="1" applyFont="1" applyFill="1" applyBorder="1" applyAlignment="1">
      <alignment horizontal="left"/>
    </xf>
    <xf numFmtId="0" fontId="11" fillId="35" borderId="18" xfId="0" applyFont="1" applyFill="1" applyBorder="1" applyAlignment="1">
      <alignment/>
    </xf>
    <xf numFmtId="10" fontId="11" fillId="35" borderId="19" xfId="0" applyNumberFormat="1" applyFont="1" applyFill="1" applyBorder="1" applyAlignment="1">
      <alignment horizontal="left"/>
    </xf>
    <xf numFmtId="176" fontId="11" fillId="35" borderId="11" xfId="0" applyNumberFormat="1" applyFont="1" applyFill="1" applyBorder="1" applyAlignment="1">
      <alignment/>
    </xf>
    <xf numFmtId="0" fontId="10" fillId="36" borderId="13" xfId="0" applyFont="1" applyFill="1" applyBorder="1" applyAlignment="1">
      <alignment horizontal="center"/>
    </xf>
    <xf numFmtId="0" fontId="10" fillId="36" borderId="13" xfId="0" applyNumberFormat="1" applyFont="1" applyFill="1" applyBorder="1" applyAlignment="1">
      <alignment horizontal="center"/>
    </xf>
    <xf numFmtId="49" fontId="10" fillId="36" borderId="13" xfId="0" applyNumberFormat="1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7" borderId="13" xfId="0" applyNumberFormat="1" applyFont="1" applyFill="1" applyBorder="1" applyAlignment="1">
      <alignment horizontal="center"/>
    </xf>
    <xf numFmtId="49" fontId="10" fillId="7" borderId="13" xfId="0" applyNumberFormat="1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176" fontId="12" fillId="7" borderId="10" xfId="0" applyNumberFormat="1" applyFont="1" applyFill="1" applyBorder="1" applyAlignment="1">
      <alignment/>
    </xf>
    <xf numFmtId="0" fontId="11" fillId="7" borderId="12" xfId="0" applyFont="1" applyFill="1" applyBorder="1" applyAlignment="1">
      <alignment/>
    </xf>
    <xf numFmtId="176" fontId="11" fillId="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176" fontId="5" fillId="36" borderId="15" xfId="0" applyNumberFormat="1" applyFont="1" applyFill="1" applyBorder="1" applyAlignment="1">
      <alignment/>
    </xf>
    <xf numFmtId="175" fontId="5" fillId="36" borderId="15" xfId="0" applyNumberFormat="1" applyFont="1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176" fontId="3" fillId="36" borderId="15" xfId="0" applyNumberFormat="1" applyFont="1" applyFill="1" applyBorder="1" applyAlignment="1">
      <alignment/>
    </xf>
    <xf numFmtId="175" fontId="0" fillId="36" borderId="15" xfId="0" applyNumberFormat="1" applyFill="1" applyBorder="1" applyAlignment="1">
      <alignment/>
    </xf>
    <xf numFmtId="175" fontId="3" fillId="36" borderId="15" xfId="0" applyNumberFormat="1" applyFont="1" applyFill="1" applyBorder="1" applyAlignment="1">
      <alignment/>
    </xf>
    <xf numFmtId="175" fontId="3" fillId="36" borderId="15" xfId="0" applyNumberFormat="1" applyFont="1" applyFill="1" applyBorder="1" applyAlignment="1">
      <alignment/>
    </xf>
    <xf numFmtId="0" fontId="11" fillId="7" borderId="18" xfId="0" applyFont="1" applyFill="1" applyBorder="1" applyAlignment="1">
      <alignment/>
    </xf>
    <xf numFmtId="176" fontId="11" fillId="7" borderId="11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0" fillId="0" borderId="13" xfId="0" applyNumberFormat="1" applyBorder="1" applyAlignment="1">
      <alignment/>
    </xf>
    <xf numFmtId="49" fontId="19" fillId="36" borderId="10" xfId="0" applyNumberFormat="1" applyFont="1" applyFill="1" applyBorder="1" applyAlignment="1">
      <alignment/>
    </xf>
    <xf numFmtId="49" fontId="19" fillId="32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5" borderId="2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17" fillId="35" borderId="17" xfId="0" applyFont="1" applyFill="1" applyBorder="1" applyAlignment="1">
      <alignment horizontal="left" vertical="center" indent="2"/>
    </xf>
    <xf numFmtId="0" fontId="17" fillId="35" borderId="15" xfId="0" applyFont="1" applyFill="1" applyBorder="1" applyAlignment="1">
      <alignment horizontal="left" vertical="center" indent="2"/>
    </xf>
    <xf numFmtId="0" fontId="18" fillId="35" borderId="14" xfId="0" applyFont="1" applyFill="1" applyBorder="1" applyAlignment="1">
      <alignment horizontal="left" indent="2"/>
    </xf>
    <xf numFmtId="0" fontId="9" fillId="7" borderId="1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2022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Aportes Constitucionales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y porcentaje)</a:t>
            </a:r>
          </a:p>
        </c:rich>
      </c:tx>
      <c:layout>
        <c:manualLayout>
          <c:xMode val="factor"/>
          <c:yMode val="factor"/>
          <c:x val="0.01775"/>
          <c:y val="0.00875"/>
        </c:manualLayout>
      </c:layout>
      <c:spPr>
        <a:noFill/>
        <a:ln w="3175">
          <a:noFill/>
        </a:ln>
      </c:spPr>
    </c:title>
    <c:view3D>
      <c:rotX val="15"/>
      <c:hPercent val="229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2035"/>
          <c:w val="0.918"/>
          <c:h val="0.73475"/>
        </c:manualLayout>
      </c:layout>
      <c:bar3DChart>
        <c:barDir val="bar"/>
        <c:grouping val="clustered"/>
        <c:varyColors val="0"/>
        <c:ser>
          <c:idx val="0"/>
          <c:order val="0"/>
          <c:tx>
            <c:v>Aprobado 2021</c:v>
          </c:tx>
          <c:spPr>
            <a:solidFill>
              <a:srgbClr val="FFFF0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constitucionales'!$C$13:$C$19</c:f>
              <c:numCache/>
            </c:numRef>
          </c:val>
          <c:shape val="box"/>
        </c:ser>
        <c:ser>
          <c:idx val="1"/>
          <c:order val="1"/>
          <c:tx>
            <c:v>Vigente 2021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constitucionales'!$D$13:$D$19</c:f>
              <c:numCache/>
            </c:numRef>
          </c:val>
          <c:shape val="box"/>
        </c:ser>
        <c:ser>
          <c:idx val="2"/>
          <c:order val="2"/>
          <c:tx>
            <c:v>Ejecutado 2021</c:v>
          </c:tx>
          <c:spPr>
            <a:solidFill>
              <a:srgbClr val="00B0F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constitucionales'!$E$13:$E$19</c:f>
              <c:numCache/>
            </c:numRef>
          </c:val>
          <c:shape val="box"/>
        </c:ser>
        <c:ser>
          <c:idx val="3"/>
          <c:order val="3"/>
          <c:tx>
            <c:v>Aprobado 2022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constitucionales'!$F$13:$F$19</c:f>
              <c:numCache/>
            </c:numRef>
          </c:val>
          <c:shape val="box"/>
        </c:ser>
        <c:shape val="box"/>
        <c:axId val="51668237"/>
        <c:axId val="62360950"/>
      </c:bar3DChart>
      <c:catAx>
        <c:axId val="51668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</c:scaling>
        <c:axPos val="b"/>
        <c:majorGridlines>
          <c:spPr>
            <a:ln w="3175">
              <a:solidFill>
                <a:srgbClr val="99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6682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2022,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Asignaciones en cumplimiento de los Acuerdos de Paz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2225"/>
          <c:y val="0.02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25"/>
          <c:y val="0.117"/>
          <c:w val="0.9735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2021</c:v>
          </c:tx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Paz'!$A$14:$A$19</c:f>
              <c:strCache/>
            </c:strRef>
          </c:cat>
          <c:val>
            <c:numRef>
              <c:f>'Asig Cump Acdos Paz'!$B$14:$B$19</c:f>
              <c:numCache/>
            </c:numRef>
          </c:val>
          <c:shape val="cylinder"/>
        </c:ser>
        <c:ser>
          <c:idx val="1"/>
          <c:order val="1"/>
          <c:tx>
            <c:v>Vigente 2021</c:v>
          </c:tx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Paz'!$A$14:$A$19</c:f>
              <c:strCache/>
            </c:strRef>
          </c:cat>
          <c:val>
            <c:numRef>
              <c:f>'Asig Cump Acdos Paz'!$C$14:$C$19</c:f>
              <c:numCache/>
            </c:numRef>
          </c:val>
          <c:shape val="cylinder"/>
        </c:ser>
        <c:ser>
          <c:idx val="2"/>
          <c:order val="2"/>
          <c:tx>
            <c:v>Ejecutado 2021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'Asig Cump Acdos Paz'!$A$14:$A$19</c:f>
              <c:strCache/>
            </c:strRef>
          </c:cat>
          <c:val>
            <c:numRef>
              <c:f>'Asig Cump Acdos Paz'!$D$14:$D$19</c:f>
              <c:numCache/>
            </c:numRef>
          </c:val>
          <c:shape val="cylinder"/>
        </c:ser>
        <c:ser>
          <c:idx val="3"/>
          <c:order val="3"/>
          <c:tx>
            <c:v>Aprobado 2022</c:v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Paz'!$A$14:$A$19</c:f>
              <c:strCache/>
            </c:strRef>
          </c:cat>
          <c:val>
            <c:numRef>
              <c:f>'Asig Cump Acdos Paz'!$E$14:$E$19</c:f>
              <c:numCache/>
            </c:numRef>
          </c:val>
          <c:shape val="cylinder"/>
        </c:ser>
        <c:shape val="cylinder"/>
        <c:axId val="24377639"/>
        <c:axId val="18072160"/>
      </c:bar3DChart>
      <c:catAx>
        <c:axId val="243776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</c:scaling>
        <c:axPos val="l"/>
        <c:majorGridlines>
          <c:spPr>
            <a:ln w="3175">
              <a:solidFill>
                <a:srgbClr val="8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76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zero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2021 y 2022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presupuesaria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porcentajes)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25"/>
          <c:y val="0.0895"/>
          <c:w val="0.9685"/>
          <c:h val="0.82325"/>
        </c:manualLayout>
      </c:layout>
      <c:bar3DChart>
        <c:barDir val="col"/>
        <c:grouping val="clustered"/>
        <c:varyColors val="0"/>
        <c:ser>
          <c:idx val="1"/>
          <c:order val="0"/>
          <c:tx>
            <c:v>Aprobado 2021</c:v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presupuestaria'!$B$12:$B$21</c:f>
              <c:numCache/>
            </c:numRef>
          </c:val>
          <c:shape val="box"/>
        </c:ser>
        <c:ser>
          <c:idx val="0"/>
          <c:order val="1"/>
          <c:tx>
            <c:v>Vigente 2021</c:v>
          </c:tx>
          <c:spPr>
            <a:solidFill>
              <a:srgbClr val="7F7F7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presupuestaria'!$D$12:$D$21</c:f>
              <c:numCache/>
            </c:numRef>
          </c:val>
          <c:shape val="box"/>
        </c:ser>
        <c:ser>
          <c:idx val="2"/>
          <c:order val="2"/>
          <c:tx>
            <c:v>Ejecutado 2021</c:v>
          </c:tx>
          <c:spPr>
            <a:solidFill>
              <a:srgbClr val="4876A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presupuestaria'!$F$12:$F$21</c:f>
              <c:numCache/>
            </c:numRef>
          </c:val>
          <c:shape val="box"/>
        </c:ser>
        <c:ser>
          <c:idx val="6"/>
          <c:order val="3"/>
          <c:tx>
            <c:v>Aprobado 2022</c:v>
          </c:tx>
          <c:spPr>
            <a:solidFill>
              <a:srgbClr val="C5CFE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presupuestaria'!$H$12:$H$21</c:f>
              <c:numCache/>
            </c:numRef>
          </c:val>
          <c:shape val="box"/>
        </c:ser>
        <c:shape val="box"/>
        <c:axId val="28431713"/>
        <c:axId val="54558826"/>
      </c:bar3DChart>
      <c:catAx>
        <c:axId val="284317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4317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C9900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2022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 y porcentajes)</a:t>
            </a:r>
          </a:p>
        </c:rich>
      </c:tx>
      <c:layout>
        <c:manualLayout>
          <c:xMode val="factor"/>
          <c:yMode val="factor"/>
          <c:x val="0.011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975"/>
          <c:y val="0.2695"/>
          <c:w val="0.63975"/>
          <c:h val="0.60925"/>
        </c:manualLayout>
      </c:layout>
      <c:doughnutChart>
        <c:varyColors val="1"/>
        <c:ser>
          <c:idx val="0"/>
          <c:order val="0"/>
          <c:tx>
            <c:v>Concepto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CC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04A7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Municipalidades
Q8,498.2
12.3%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'Rigidez presupuestaria'!$A$13:$A$21</c:f>
              <c:strCache/>
            </c:strRef>
          </c:cat>
          <c:val>
            <c:numRef>
              <c:f>'Rigidez presupuestaria'!$H$12:$H$21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0.9915</cdr:y>
    </cdr:from>
    <cdr:to>
      <cdr:x>0.307</cdr:x>
      <cdr:y>0.99975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5505450"/>
          <a:ext cx="29527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19050</xdr:rowOff>
    </xdr:from>
    <xdr:to>
      <xdr:col>8</xdr:col>
      <xdr:colOff>438150</xdr:colOff>
      <xdr:row>55</xdr:row>
      <xdr:rowOff>152400</xdr:rowOff>
    </xdr:to>
    <xdr:graphicFrame>
      <xdr:nvGraphicFramePr>
        <xdr:cNvPr id="1" name="1 Gráfico"/>
        <xdr:cNvGraphicFramePr/>
      </xdr:nvGraphicFramePr>
      <xdr:xfrm>
        <a:off x="38100" y="4514850"/>
        <a:ext cx="96774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0.9845</cdr:y>
    </cdr:from>
    <cdr:to>
      <cdr:x>0.99025</cdr:x>
      <cdr:y>0.99475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9591675"/>
          <a:ext cx="1148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47625</xdr:rowOff>
    </xdr:from>
    <xdr:to>
      <xdr:col>24</xdr:col>
      <xdr:colOff>171450</xdr:colOff>
      <xdr:row>54</xdr:row>
      <xdr:rowOff>114300</xdr:rowOff>
    </xdr:to>
    <xdr:graphicFrame>
      <xdr:nvGraphicFramePr>
        <xdr:cNvPr id="1" name="1 Gráfico"/>
        <xdr:cNvGraphicFramePr/>
      </xdr:nvGraphicFramePr>
      <xdr:xfrm>
        <a:off x="11039475" y="47625"/>
        <a:ext cx="11668125" cy="974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0.9885</cdr:y>
    </cdr:from>
    <cdr:to>
      <cdr:x>0.70225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42875" y="7667625"/>
          <a:ext cx="87249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No incluye municipalidades ni Consejos de Desarrollo porque se muestran específicamente sus asignaciones. 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No incluye municipalidades porque se muestra específicamente sus asignaciones.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-0.00775</cdr:y>
    </cdr:from>
    <cdr:to>
      <cdr:x>-0.0035</cdr:x>
      <cdr:y>-0.002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-0.00825</cdr:x>
      <cdr:y>0.9295</cdr:y>
    </cdr:from>
    <cdr:to>
      <cdr:x>1</cdr:x>
      <cdr:y>0.9945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6048375"/>
          <a:ext cx="6315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incluye municipalidades ni consejos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porque se muestran en forma específica.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695325</xdr:colOff>
      <xdr:row>0</xdr:row>
      <xdr:rowOff>38100</xdr:rowOff>
    </xdr:from>
    <xdr:to>
      <xdr:col>27</xdr:col>
      <xdr:colOff>180975</xdr:colOff>
      <xdr:row>38</xdr:row>
      <xdr:rowOff>104775</xdr:rowOff>
    </xdr:to>
    <xdr:graphicFrame>
      <xdr:nvGraphicFramePr>
        <xdr:cNvPr id="1" name="3 Gráfico"/>
        <xdr:cNvGraphicFramePr/>
      </xdr:nvGraphicFramePr>
      <xdr:xfrm>
        <a:off x="12353925" y="38100"/>
        <a:ext cx="1263015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1000125</xdr:colOff>
      <xdr:row>24</xdr:row>
      <xdr:rowOff>104775</xdr:rowOff>
    </xdr:from>
    <xdr:to>
      <xdr:col>10</xdr:col>
      <xdr:colOff>447675</xdr:colOff>
      <xdr:row>62</xdr:row>
      <xdr:rowOff>76200</xdr:rowOff>
    </xdr:to>
    <xdr:graphicFrame>
      <xdr:nvGraphicFramePr>
        <xdr:cNvPr id="2" name="3 Gráfico"/>
        <xdr:cNvGraphicFramePr/>
      </xdr:nvGraphicFramePr>
      <xdr:xfrm>
        <a:off x="5895975" y="5143500"/>
        <a:ext cx="621030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28"/>
  <sheetViews>
    <sheetView showGridLines="0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46.00390625" style="0" customWidth="1"/>
    <col min="2" max="2" width="12.140625" style="0" customWidth="1"/>
    <col min="3" max="3" width="13.00390625" style="0" customWidth="1"/>
    <col min="4" max="5" width="13.28125" style="0" customWidth="1"/>
    <col min="6" max="7" width="14.7109375" style="0" customWidth="1"/>
    <col min="8" max="8" width="12.00390625" style="0" customWidth="1"/>
    <col min="9" max="10" width="15.28125" style="0" bestFit="1" customWidth="1"/>
    <col min="11" max="11" width="16.57421875" style="0" bestFit="1" customWidth="1"/>
  </cols>
  <sheetData>
    <row r="1" spans="1:12" ht="20.25">
      <c r="A1" s="50" t="s">
        <v>44</v>
      </c>
      <c r="B1" s="51"/>
      <c r="C1" s="17"/>
      <c r="D1" s="17"/>
      <c r="E1" s="17"/>
      <c r="F1" s="17"/>
      <c r="G1" s="17"/>
      <c r="H1" s="17"/>
      <c r="I1" s="37"/>
      <c r="J1" s="17"/>
      <c r="K1" s="17"/>
      <c r="L1" s="17"/>
    </row>
    <row r="2" spans="1:5" ht="18.75">
      <c r="A2" s="103"/>
      <c r="B2" s="103"/>
      <c r="C2" s="103"/>
      <c r="D2" s="22"/>
      <c r="E2" s="22"/>
    </row>
    <row r="3" spans="1:8" ht="18.75">
      <c r="A3" s="103" t="s">
        <v>46</v>
      </c>
      <c r="B3" s="103"/>
      <c r="C3" s="103"/>
      <c r="D3" s="103"/>
      <c r="E3" s="103"/>
      <c r="F3" s="103"/>
      <c r="G3" s="103"/>
      <c r="H3" s="103"/>
    </row>
    <row r="4" spans="1:8" ht="18.75">
      <c r="A4" s="104" t="s">
        <v>0</v>
      </c>
      <c r="B4" s="104"/>
      <c r="C4" s="104"/>
      <c r="D4" s="104"/>
      <c r="E4" s="104"/>
      <c r="F4" s="104"/>
      <c r="G4" s="104"/>
      <c r="H4" s="104"/>
    </row>
    <row r="5" spans="1:8" ht="15.75">
      <c r="A5" s="105" t="s">
        <v>7</v>
      </c>
      <c r="B5" s="105"/>
      <c r="C5" s="105"/>
      <c r="D5" s="105"/>
      <c r="E5" s="105"/>
      <c r="F5" s="105"/>
      <c r="G5" s="105"/>
      <c r="H5" s="105"/>
    </row>
    <row r="6" spans="6:8" ht="12.75">
      <c r="F6" s="17"/>
      <c r="G6" s="17"/>
      <c r="H6" s="17"/>
    </row>
    <row r="7" spans="1:8" ht="15.75">
      <c r="A7" s="106" t="s">
        <v>2</v>
      </c>
      <c r="B7" s="109" t="s">
        <v>18</v>
      </c>
      <c r="C7" s="52" t="s">
        <v>28</v>
      </c>
      <c r="D7" s="52" t="s">
        <v>29</v>
      </c>
      <c r="E7" s="53" t="s">
        <v>31</v>
      </c>
      <c r="F7" s="53" t="s">
        <v>30</v>
      </c>
      <c r="G7" s="54" t="s">
        <v>38</v>
      </c>
      <c r="H7" s="54" t="s">
        <v>39</v>
      </c>
    </row>
    <row r="8" spans="1:8" ht="15.75">
      <c r="A8" s="107"/>
      <c r="B8" s="110"/>
      <c r="C8" s="55" t="s">
        <v>1</v>
      </c>
      <c r="D8" s="55" t="s">
        <v>16</v>
      </c>
      <c r="E8" s="55" t="s">
        <v>37</v>
      </c>
      <c r="F8" s="55" t="s">
        <v>1</v>
      </c>
      <c r="G8" s="55" t="s">
        <v>27</v>
      </c>
      <c r="H8" s="55" t="s">
        <v>27</v>
      </c>
    </row>
    <row r="9" spans="1:8" ht="15.75">
      <c r="A9" s="108"/>
      <c r="B9" s="111"/>
      <c r="C9" s="56">
        <v>2021</v>
      </c>
      <c r="D9" s="56">
        <v>2021</v>
      </c>
      <c r="E9" s="56">
        <v>2021</v>
      </c>
      <c r="F9" s="56">
        <v>2022</v>
      </c>
      <c r="G9" s="56" t="s">
        <v>40</v>
      </c>
      <c r="H9" s="56" t="s">
        <v>41</v>
      </c>
    </row>
    <row r="10" spans="1:10" ht="15.75">
      <c r="A10" s="57"/>
      <c r="B10" s="58"/>
      <c r="C10" s="59"/>
      <c r="D10" s="60"/>
      <c r="E10" s="60"/>
      <c r="F10" s="61"/>
      <c r="G10" s="61"/>
      <c r="H10" s="61"/>
      <c r="I10" s="26"/>
      <c r="J10" s="1"/>
    </row>
    <row r="11" spans="1:10" ht="15.75">
      <c r="A11" s="62" t="s">
        <v>3</v>
      </c>
      <c r="B11" s="58"/>
      <c r="C11" s="63">
        <f aca="true" t="shared" si="0" ref="C11:H11">SUM(C13:C19)</f>
        <v>6936.400000000001</v>
      </c>
      <c r="D11" s="63">
        <f t="shared" si="0"/>
        <v>6936.400000000001</v>
      </c>
      <c r="E11" s="63">
        <f t="shared" si="0"/>
        <v>6743</v>
      </c>
      <c r="F11" s="63">
        <f t="shared" si="0"/>
        <v>8281.6</v>
      </c>
      <c r="G11" s="63">
        <f t="shared" si="0"/>
        <v>1345.2000000000003</v>
      </c>
      <c r="H11" s="63">
        <f t="shared" si="0"/>
        <v>1538.6000000000004</v>
      </c>
      <c r="I11" s="41"/>
      <c r="J11" s="19"/>
    </row>
    <row r="12" spans="1:10" ht="15.75">
      <c r="A12" s="7"/>
      <c r="B12" s="10"/>
      <c r="C12" s="27"/>
      <c r="D12" s="27"/>
      <c r="E12" s="27"/>
      <c r="F12" s="27"/>
      <c r="G12" s="27"/>
      <c r="H12" s="27"/>
      <c r="I12" s="42"/>
      <c r="J12" s="19"/>
    </row>
    <row r="13" spans="1:10" ht="15.75">
      <c r="A13" s="57" t="s">
        <v>32</v>
      </c>
      <c r="B13" s="64">
        <v>0.1</v>
      </c>
      <c r="C13" s="65">
        <v>3124.5</v>
      </c>
      <c r="D13" s="65">
        <v>3124.5</v>
      </c>
      <c r="E13" s="65">
        <v>3124.5</v>
      </c>
      <c r="F13" s="65">
        <v>3730.4</v>
      </c>
      <c r="G13" s="65">
        <f>+F13-D13</f>
        <v>605.9000000000001</v>
      </c>
      <c r="H13" s="65">
        <f>+F13-E13</f>
        <v>605.9000000000001</v>
      </c>
      <c r="I13" s="42"/>
      <c r="J13" s="19"/>
    </row>
    <row r="14" spans="1:10" ht="15.75">
      <c r="A14" s="7" t="s">
        <v>33</v>
      </c>
      <c r="B14" s="11">
        <v>0.05</v>
      </c>
      <c r="C14" s="27">
        <v>1562.3</v>
      </c>
      <c r="D14" s="27">
        <v>1562.3</v>
      </c>
      <c r="E14" s="27">
        <v>1562.3</v>
      </c>
      <c r="F14" s="27">
        <v>1865.2</v>
      </c>
      <c r="G14" s="46">
        <f aca="true" t="shared" si="1" ref="G14:G19">+F14-D14</f>
        <v>302.9000000000001</v>
      </c>
      <c r="H14" s="46">
        <f aca="true" t="shared" si="2" ref="H14:H19">+F14-E14</f>
        <v>302.9000000000001</v>
      </c>
      <c r="I14" s="42"/>
      <c r="J14" s="19"/>
    </row>
    <row r="15" spans="1:10" ht="15.75">
      <c r="A15" s="57" t="s">
        <v>43</v>
      </c>
      <c r="B15" s="64">
        <v>0.02</v>
      </c>
      <c r="C15" s="65">
        <v>1249.8</v>
      </c>
      <c r="D15" s="65">
        <v>1249.8</v>
      </c>
      <c r="E15" s="65">
        <v>1249.8</v>
      </c>
      <c r="F15" s="65">
        <v>1492.2</v>
      </c>
      <c r="G15" s="65">
        <f t="shared" si="1"/>
        <v>242.4000000000001</v>
      </c>
      <c r="H15" s="65">
        <f t="shared" si="2"/>
        <v>242.4000000000001</v>
      </c>
      <c r="I15" s="42"/>
      <c r="J15" s="19"/>
    </row>
    <row r="16" spans="1:10" ht="15.75">
      <c r="A16" s="7" t="s">
        <v>48</v>
      </c>
      <c r="B16" s="12" t="s">
        <v>5</v>
      </c>
      <c r="C16" s="27">
        <v>62.5</v>
      </c>
      <c r="D16" s="27">
        <v>62.5</v>
      </c>
      <c r="E16" s="27">
        <v>62.5</v>
      </c>
      <c r="F16" s="27">
        <v>74.6</v>
      </c>
      <c r="G16" s="46">
        <f t="shared" si="1"/>
        <v>12.099999999999994</v>
      </c>
      <c r="H16" s="46">
        <f t="shared" si="2"/>
        <v>12.099999999999994</v>
      </c>
      <c r="I16" s="42"/>
      <c r="J16" s="19"/>
    </row>
    <row r="17" spans="1:10" ht="15.75">
      <c r="A17" s="57" t="s">
        <v>34</v>
      </c>
      <c r="B17" s="66">
        <v>0.015</v>
      </c>
      <c r="C17" s="65">
        <v>468.7</v>
      </c>
      <c r="D17" s="65">
        <v>468.7</v>
      </c>
      <c r="E17" s="65">
        <v>465.4</v>
      </c>
      <c r="F17" s="65">
        <v>559.6</v>
      </c>
      <c r="G17" s="65">
        <f t="shared" si="1"/>
        <v>90.90000000000003</v>
      </c>
      <c r="H17" s="65">
        <f t="shared" si="2"/>
        <v>94.20000000000005</v>
      </c>
      <c r="I17" s="42"/>
      <c r="J17" s="19"/>
    </row>
    <row r="18" spans="1:10" ht="15.75">
      <c r="A18" s="7" t="s">
        <v>35</v>
      </c>
      <c r="B18" s="13">
        <v>0.0075</v>
      </c>
      <c r="C18" s="27">
        <v>234.3</v>
      </c>
      <c r="D18" s="27">
        <v>234.3</v>
      </c>
      <c r="E18" s="27">
        <v>176.7</v>
      </c>
      <c r="F18" s="27">
        <v>279.8</v>
      </c>
      <c r="G18" s="46">
        <f t="shared" si="1"/>
        <v>45.5</v>
      </c>
      <c r="H18" s="46">
        <f t="shared" si="2"/>
        <v>103.10000000000002</v>
      </c>
      <c r="I18" s="42"/>
      <c r="J18" s="19"/>
    </row>
    <row r="19" spans="1:10" ht="15.75">
      <c r="A19" s="67" t="s">
        <v>36</v>
      </c>
      <c r="B19" s="68">
        <v>0.0075</v>
      </c>
      <c r="C19" s="69">
        <v>234.3</v>
      </c>
      <c r="D19" s="69">
        <v>234.3</v>
      </c>
      <c r="E19" s="69">
        <v>101.8</v>
      </c>
      <c r="F19" s="69">
        <v>279.8</v>
      </c>
      <c r="G19" s="69">
        <f t="shared" si="1"/>
        <v>45.5</v>
      </c>
      <c r="H19" s="69">
        <f t="shared" si="2"/>
        <v>178</v>
      </c>
      <c r="I19" s="42"/>
      <c r="J19" s="19"/>
    </row>
    <row r="20" spans="1:9" ht="15.75">
      <c r="A20" s="6"/>
      <c r="B20" s="9"/>
      <c r="C20" s="9"/>
      <c r="D20" s="9"/>
      <c r="E20" s="9"/>
      <c r="I20" s="17"/>
    </row>
    <row r="21" spans="1:9" ht="15.75">
      <c r="A21" s="6" t="s">
        <v>25</v>
      </c>
      <c r="I21" s="17"/>
    </row>
    <row r="24" spans="1:2" ht="18.75">
      <c r="A24" s="103"/>
      <c r="B24" s="103"/>
    </row>
    <row r="25" ht="12.75">
      <c r="H25" s="16"/>
    </row>
    <row r="28" ht="12.75">
      <c r="H28" s="16"/>
    </row>
  </sheetData>
  <sheetProtection/>
  <mergeCells count="7">
    <mergeCell ref="A2:C2"/>
    <mergeCell ref="A24:B24"/>
    <mergeCell ref="A4:H4"/>
    <mergeCell ref="A5:H5"/>
    <mergeCell ref="A7:A9"/>
    <mergeCell ref="B7:B9"/>
    <mergeCell ref="A3:H3"/>
  </mergeCells>
  <printOptions horizontalCentered="1"/>
  <pageMargins left="0" right="0" top="0.5905511811023623" bottom="0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8.7109375" style="0" customWidth="1"/>
    <col min="2" max="4" width="15.57421875" style="0" customWidth="1"/>
    <col min="5" max="6" width="17.28125" style="0" customWidth="1"/>
    <col min="7" max="7" width="13.7109375" style="0" customWidth="1"/>
  </cols>
  <sheetData>
    <row r="1" spans="1:8" ht="20.25">
      <c r="A1" s="50" t="s">
        <v>44</v>
      </c>
      <c r="B1" s="51"/>
      <c r="C1" s="17"/>
      <c r="D1" s="17"/>
      <c r="E1" s="17"/>
      <c r="F1" s="17"/>
      <c r="G1" s="17"/>
      <c r="H1" s="38"/>
    </row>
    <row r="3" spans="1:7" ht="18.75">
      <c r="A3" s="103" t="s">
        <v>45</v>
      </c>
      <c r="B3" s="103"/>
      <c r="C3" s="103"/>
      <c r="D3" s="103"/>
      <c r="E3" s="103"/>
      <c r="F3" s="103"/>
      <c r="G3" s="103"/>
    </row>
    <row r="4" spans="1:7" ht="18.75">
      <c r="A4" s="103" t="s">
        <v>6</v>
      </c>
      <c r="B4" s="103"/>
      <c r="C4" s="103"/>
      <c r="D4" s="103"/>
      <c r="E4" s="103"/>
      <c r="F4" s="103"/>
      <c r="G4" s="103"/>
    </row>
    <row r="5" spans="1:7" ht="15.75">
      <c r="A5" s="105" t="s">
        <v>7</v>
      </c>
      <c r="B5" s="105"/>
      <c r="C5" s="105"/>
      <c r="D5" s="105"/>
      <c r="E5" s="105"/>
      <c r="F5" s="105"/>
      <c r="G5" s="105"/>
    </row>
    <row r="7" spans="1:7" ht="15.75">
      <c r="A7" s="112" t="s">
        <v>8</v>
      </c>
      <c r="B7" s="73" t="s">
        <v>28</v>
      </c>
      <c r="C7" s="73" t="s">
        <v>29</v>
      </c>
      <c r="D7" s="74" t="s">
        <v>31</v>
      </c>
      <c r="E7" s="74" t="s">
        <v>30</v>
      </c>
      <c r="F7" s="75" t="s">
        <v>38</v>
      </c>
      <c r="G7" s="75" t="s">
        <v>39</v>
      </c>
    </row>
    <row r="8" spans="1:7" ht="18.75">
      <c r="A8" s="113"/>
      <c r="B8" s="76" t="s">
        <v>1</v>
      </c>
      <c r="C8" s="76" t="s">
        <v>16</v>
      </c>
      <c r="D8" s="76" t="s">
        <v>37</v>
      </c>
      <c r="E8" s="76" t="s">
        <v>1</v>
      </c>
      <c r="F8" s="77" t="s">
        <v>27</v>
      </c>
      <c r="G8" s="77" t="s">
        <v>27</v>
      </c>
    </row>
    <row r="9" spans="1:7" ht="15.75">
      <c r="A9" s="114"/>
      <c r="B9" s="78">
        <v>2021</v>
      </c>
      <c r="C9" s="78">
        <v>2021</v>
      </c>
      <c r="D9" s="78">
        <v>2021</v>
      </c>
      <c r="E9" s="78">
        <v>2022</v>
      </c>
      <c r="F9" s="78" t="s">
        <v>40</v>
      </c>
      <c r="G9" s="78" t="s">
        <v>41</v>
      </c>
    </row>
    <row r="10" spans="1:7" ht="15.75">
      <c r="A10" s="7"/>
      <c r="B10" s="8"/>
      <c r="C10" s="7"/>
      <c r="D10" s="7"/>
      <c r="E10" s="18"/>
      <c r="F10" s="98"/>
      <c r="G10" s="99"/>
    </row>
    <row r="11" spans="1:8" ht="15.75">
      <c r="A11" s="79" t="s">
        <v>3</v>
      </c>
      <c r="B11" s="80">
        <f aca="true" t="shared" si="0" ref="B11:G11">SUM(B14:B19)</f>
        <v>47533.899999999994</v>
      </c>
      <c r="C11" s="80">
        <f t="shared" si="0"/>
        <v>50338.49999999999</v>
      </c>
      <c r="D11" s="80">
        <f t="shared" si="0"/>
        <v>46558.1</v>
      </c>
      <c r="E11" s="80">
        <f t="shared" si="0"/>
        <v>57159.299999999996</v>
      </c>
      <c r="F11" s="80">
        <f t="shared" si="0"/>
        <v>6820.800000000002</v>
      </c>
      <c r="G11" s="80">
        <f t="shared" si="0"/>
        <v>10601.2</v>
      </c>
      <c r="H11" s="41"/>
    </row>
    <row r="12" spans="1:8" ht="15.75">
      <c r="A12" s="7"/>
      <c r="B12" s="27"/>
      <c r="C12" s="27"/>
      <c r="D12" s="27"/>
      <c r="E12" s="27"/>
      <c r="F12" s="27"/>
      <c r="G12" s="27"/>
      <c r="H12" s="42"/>
    </row>
    <row r="14" spans="1:8" ht="15.75">
      <c r="A14" s="7" t="s">
        <v>10</v>
      </c>
      <c r="B14" s="27">
        <v>22429.7</v>
      </c>
      <c r="C14" s="27">
        <v>22858.1</v>
      </c>
      <c r="D14" s="27">
        <v>21794.3</v>
      </c>
      <c r="E14" s="27">
        <v>25677.7</v>
      </c>
      <c r="F14" s="46">
        <f aca="true" t="shared" si="1" ref="F14:F19">+E14-C14</f>
        <v>2819.600000000002</v>
      </c>
      <c r="G14" s="46">
        <f aca="true" t="shared" si="2" ref="G14:G19">+E14-D14</f>
        <v>3883.4000000000015</v>
      </c>
      <c r="H14" s="42"/>
    </row>
    <row r="15" spans="1:8" ht="15.75">
      <c r="A15" s="81" t="s">
        <v>9</v>
      </c>
      <c r="B15" s="82">
        <v>13780</v>
      </c>
      <c r="C15" s="82">
        <v>16323.3</v>
      </c>
      <c r="D15" s="82">
        <v>14330.7</v>
      </c>
      <c r="E15" s="82">
        <v>18185.3</v>
      </c>
      <c r="F15" s="82">
        <f t="shared" si="1"/>
        <v>1862</v>
      </c>
      <c r="G15" s="82">
        <f t="shared" si="2"/>
        <v>3854.5999999999985</v>
      </c>
      <c r="H15" s="42"/>
    </row>
    <row r="16" spans="1:8" ht="15.75">
      <c r="A16" s="7" t="s">
        <v>12</v>
      </c>
      <c r="B16" s="27">
        <v>5962.4</v>
      </c>
      <c r="C16" s="27">
        <v>6094</v>
      </c>
      <c r="D16" s="27">
        <v>5775.7</v>
      </c>
      <c r="E16" s="27">
        <v>6425.2</v>
      </c>
      <c r="F16" s="46">
        <f t="shared" si="1"/>
        <v>331.1999999999998</v>
      </c>
      <c r="G16" s="46">
        <f t="shared" si="2"/>
        <v>649.5</v>
      </c>
      <c r="H16" s="42"/>
    </row>
    <row r="17" spans="1:8" ht="15.75">
      <c r="A17" s="81" t="s">
        <v>13</v>
      </c>
      <c r="B17" s="82">
        <v>2503.1</v>
      </c>
      <c r="C17" s="82">
        <v>2503.1</v>
      </c>
      <c r="D17" s="82">
        <v>2451.8</v>
      </c>
      <c r="E17" s="82">
        <v>2815.8</v>
      </c>
      <c r="F17" s="82">
        <f t="shared" si="1"/>
        <v>312.7000000000003</v>
      </c>
      <c r="G17" s="82">
        <f t="shared" si="2"/>
        <v>364</v>
      </c>
      <c r="H17" s="42"/>
    </row>
    <row r="18" spans="1:8" ht="15.75">
      <c r="A18" s="7" t="s">
        <v>14</v>
      </c>
      <c r="B18" s="27">
        <v>2094</v>
      </c>
      <c r="C18" s="27">
        <v>2094</v>
      </c>
      <c r="D18" s="27">
        <v>1828</v>
      </c>
      <c r="E18" s="27">
        <v>3420.1</v>
      </c>
      <c r="F18" s="46">
        <f t="shared" si="1"/>
        <v>1326.1</v>
      </c>
      <c r="G18" s="46">
        <f t="shared" si="2"/>
        <v>1592.1</v>
      </c>
      <c r="H18" s="42"/>
    </row>
    <row r="19" spans="1:8" ht="15.75">
      <c r="A19" s="96" t="s">
        <v>11</v>
      </c>
      <c r="B19" s="97">
        <v>764.7</v>
      </c>
      <c r="C19" s="97">
        <v>466</v>
      </c>
      <c r="D19" s="97">
        <v>377.6</v>
      </c>
      <c r="E19" s="97">
        <v>635.2</v>
      </c>
      <c r="F19" s="97">
        <f t="shared" si="1"/>
        <v>169.20000000000005</v>
      </c>
      <c r="G19" s="97">
        <f t="shared" si="2"/>
        <v>257.6</v>
      </c>
      <c r="H19" s="42"/>
    </row>
    <row r="20" spans="1:8" ht="15.75">
      <c r="A20" s="6" t="s">
        <v>25</v>
      </c>
      <c r="H20" s="42"/>
    </row>
    <row r="22" spans="1:4" ht="15.75">
      <c r="A22" s="6"/>
      <c r="B22" s="9"/>
      <c r="C22" s="9"/>
      <c r="D22" s="9"/>
    </row>
    <row r="23" spans="1:4" ht="15.75">
      <c r="A23" s="6"/>
      <c r="B23" s="9"/>
      <c r="C23" s="9"/>
      <c r="D23" s="9"/>
    </row>
    <row r="24" spans="2:4" ht="15.75">
      <c r="B24" s="9"/>
      <c r="C24" s="9"/>
      <c r="D24" s="9"/>
    </row>
  </sheetData>
  <sheetProtection/>
  <mergeCells count="4">
    <mergeCell ref="A3:G3"/>
    <mergeCell ref="A5:G5"/>
    <mergeCell ref="A7:A9"/>
    <mergeCell ref="A4:G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8.00390625" style="0" bestFit="1" customWidth="1"/>
    <col min="3" max="3" width="13.421875" style="0" customWidth="1"/>
    <col min="4" max="4" width="17.00390625" style="0" bestFit="1" customWidth="1"/>
    <col min="5" max="7" width="14.140625" style="0" customWidth="1"/>
    <col min="8" max="10" width="14.00390625" style="0" customWidth="1"/>
    <col min="11" max="11" width="14.28125" style="0" customWidth="1"/>
  </cols>
  <sheetData>
    <row r="1" spans="1:14" ht="20.25">
      <c r="A1" s="50" t="s">
        <v>44</v>
      </c>
      <c r="B1" s="51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8:12" ht="12.75">
      <c r="H2" s="17"/>
      <c r="I2" s="17"/>
      <c r="J2" s="17"/>
      <c r="K2" s="17"/>
      <c r="L2" s="17"/>
    </row>
    <row r="3" spans="1:12" ht="12.75">
      <c r="A3" s="14" t="s">
        <v>26</v>
      </c>
      <c r="D3" s="15"/>
      <c r="E3" s="15"/>
      <c r="F3" s="15"/>
      <c r="G3" s="15"/>
      <c r="H3" s="17"/>
      <c r="I3" s="17"/>
      <c r="J3" s="17"/>
      <c r="K3" s="17"/>
      <c r="L3" s="17"/>
    </row>
    <row r="4" spans="1:12" ht="12.75">
      <c r="A4" s="1" t="s">
        <v>15</v>
      </c>
      <c r="D4" s="15"/>
      <c r="E4" s="15"/>
      <c r="F4" s="15"/>
      <c r="G4" s="15"/>
      <c r="H4" s="17"/>
      <c r="I4" s="17"/>
      <c r="J4" s="47"/>
      <c r="K4" s="17"/>
      <c r="L4" s="17"/>
    </row>
    <row r="5" spans="1:11" ht="12.75">
      <c r="A5" s="3"/>
      <c r="J5" s="48"/>
      <c r="K5" s="48"/>
    </row>
    <row r="6" spans="1:11" ht="15.75">
      <c r="A6" s="88"/>
      <c r="B6" s="70" t="s">
        <v>28</v>
      </c>
      <c r="C6" s="70"/>
      <c r="D6" s="70" t="s">
        <v>29</v>
      </c>
      <c r="E6" s="70"/>
      <c r="F6" s="70" t="s">
        <v>31</v>
      </c>
      <c r="G6" s="70"/>
      <c r="H6" s="71" t="s">
        <v>30</v>
      </c>
      <c r="I6" s="71"/>
      <c r="J6" s="71"/>
      <c r="K6" s="72"/>
    </row>
    <row r="7" spans="1:13" ht="15">
      <c r="A7" s="89"/>
      <c r="B7" s="83" t="s">
        <v>1</v>
      </c>
      <c r="C7" s="83" t="s">
        <v>1</v>
      </c>
      <c r="D7" s="83" t="s">
        <v>16</v>
      </c>
      <c r="E7" s="83" t="s">
        <v>16</v>
      </c>
      <c r="F7" s="83" t="s">
        <v>37</v>
      </c>
      <c r="G7" s="83" t="s">
        <v>37</v>
      </c>
      <c r="H7" s="83" t="s">
        <v>1</v>
      </c>
      <c r="I7" s="83" t="s">
        <v>1</v>
      </c>
      <c r="J7" s="83" t="s">
        <v>27</v>
      </c>
      <c r="K7" s="83" t="s">
        <v>27</v>
      </c>
      <c r="M7" s="28"/>
    </row>
    <row r="8" spans="1:11" ht="15">
      <c r="A8" s="90" t="s">
        <v>17</v>
      </c>
      <c r="B8" s="84">
        <v>2021</v>
      </c>
      <c r="C8" s="85" t="s">
        <v>42</v>
      </c>
      <c r="D8" s="84">
        <v>2021</v>
      </c>
      <c r="E8" s="85" t="s">
        <v>42</v>
      </c>
      <c r="F8" s="84">
        <v>2021</v>
      </c>
      <c r="G8" s="85" t="s">
        <v>42</v>
      </c>
      <c r="H8" s="84">
        <v>2022</v>
      </c>
      <c r="I8" s="85" t="s">
        <v>47</v>
      </c>
      <c r="J8" s="84" t="s">
        <v>40</v>
      </c>
      <c r="K8" s="84" t="s">
        <v>41</v>
      </c>
    </row>
    <row r="9" spans="1:11" ht="15">
      <c r="A9" s="2"/>
      <c r="B9" s="4"/>
      <c r="C9" s="30"/>
      <c r="D9" s="40"/>
      <c r="E9" s="35"/>
      <c r="F9" s="40"/>
      <c r="G9" s="35"/>
      <c r="H9" s="35"/>
      <c r="I9" s="35"/>
      <c r="J9" s="35"/>
      <c r="K9" s="36"/>
    </row>
    <row r="10" spans="1:11" ht="15">
      <c r="A10" s="91" t="s">
        <v>3</v>
      </c>
      <c r="B10" s="86">
        <f>SUM(B12:B21)</f>
        <v>57758.9</v>
      </c>
      <c r="C10" s="87">
        <f aca="true" t="shared" si="0" ref="C10:K10">SUM(C12:C21)</f>
        <v>0.9999999999999999</v>
      </c>
      <c r="D10" s="86">
        <f>SUM(D12:D21)</f>
        <v>59453.99999999999</v>
      </c>
      <c r="E10" s="87">
        <f t="shared" si="0"/>
        <v>1.0000000000000002</v>
      </c>
      <c r="F10" s="86">
        <f t="shared" si="0"/>
        <v>57718.700000000004</v>
      </c>
      <c r="G10" s="87">
        <f t="shared" si="0"/>
        <v>0.9999999999999999</v>
      </c>
      <c r="H10" s="86">
        <f t="shared" si="0"/>
        <v>69290.39999999998</v>
      </c>
      <c r="I10" s="87">
        <f t="shared" si="0"/>
        <v>1.0000000000000004</v>
      </c>
      <c r="J10" s="86">
        <f t="shared" si="0"/>
        <v>9836.400000000003</v>
      </c>
      <c r="K10" s="86">
        <f t="shared" si="0"/>
        <v>11571.7</v>
      </c>
    </row>
    <row r="11" spans="1:13" ht="15">
      <c r="A11" s="2"/>
      <c r="B11" s="39"/>
      <c r="C11" s="31"/>
      <c r="D11" s="39"/>
      <c r="E11" s="29"/>
      <c r="F11" s="29"/>
      <c r="G11" s="29"/>
      <c r="H11" s="39"/>
      <c r="I11" s="29"/>
      <c r="J11" s="29"/>
      <c r="K11" s="39"/>
      <c r="M11" s="19"/>
    </row>
    <row r="12" spans="1:13" ht="18.75">
      <c r="A12" s="100" t="s">
        <v>19</v>
      </c>
      <c r="B12" s="92">
        <v>21817</v>
      </c>
      <c r="C12" s="93">
        <f>+B12/$B$10</f>
        <v>0.3777253375670243</v>
      </c>
      <c r="D12" s="92">
        <v>23874.5</v>
      </c>
      <c r="E12" s="93">
        <f>+D12/$D$10</f>
        <v>0.40156255256164436</v>
      </c>
      <c r="F12" s="92">
        <v>23643.4</v>
      </c>
      <c r="G12" s="94">
        <f aca="true" t="shared" si="1" ref="G12:G21">+F12/$F$10</f>
        <v>0.4096315405579128</v>
      </c>
      <c r="H12" s="92">
        <v>26121</v>
      </c>
      <c r="I12" s="95">
        <f>+H12/$H$10</f>
        <v>0.3769786290741576</v>
      </c>
      <c r="J12" s="92">
        <f>+H12-D12</f>
        <v>2246.5</v>
      </c>
      <c r="K12" s="92">
        <f>+H12-F12</f>
        <v>2477.5999999999985</v>
      </c>
      <c r="L12" s="17"/>
      <c r="M12" s="20"/>
    </row>
    <row r="13" spans="1:13" ht="18.75">
      <c r="A13" s="102" t="s">
        <v>21</v>
      </c>
      <c r="B13" s="40">
        <v>6831.1</v>
      </c>
      <c r="C13" s="32">
        <f aca="true" t="shared" si="2" ref="C13:C21">+B13/$B$10</f>
        <v>0.11826921911601503</v>
      </c>
      <c r="D13" s="40">
        <v>6693.4</v>
      </c>
      <c r="E13" s="32">
        <f aca="true" t="shared" si="3" ref="E13:E21">+D13/$D$10</f>
        <v>0.11258115517879369</v>
      </c>
      <c r="F13" s="40">
        <v>6505</v>
      </c>
      <c r="G13" s="49">
        <f t="shared" si="1"/>
        <v>0.1127017760275266</v>
      </c>
      <c r="H13" s="40">
        <v>8498.2</v>
      </c>
      <c r="I13" s="33">
        <f aca="true" t="shared" si="4" ref="I13:I21">+H13/$H$10</f>
        <v>0.1226461385704225</v>
      </c>
      <c r="J13" s="40">
        <f aca="true" t="shared" si="5" ref="J13:J21">+H13-D13</f>
        <v>1804.800000000001</v>
      </c>
      <c r="K13" s="40">
        <f aca="true" t="shared" si="6" ref="K13:K21">+H13-F13</f>
        <v>1993.2000000000007</v>
      </c>
      <c r="L13" s="21"/>
      <c r="M13" s="20"/>
    </row>
    <row r="14" spans="1:13" ht="18.75">
      <c r="A14" s="100" t="s">
        <v>4</v>
      </c>
      <c r="B14" s="92">
        <v>7619.9</v>
      </c>
      <c r="C14" s="93">
        <f t="shared" si="2"/>
        <v>0.13192598889521787</v>
      </c>
      <c r="D14" s="92">
        <v>7619.9</v>
      </c>
      <c r="E14" s="93">
        <f t="shared" si="3"/>
        <v>0.1281646314797995</v>
      </c>
      <c r="F14" s="92">
        <v>7578.2</v>
      </c>
      <c r="G14" s="94">
        <f t="shared" si="1"/>
        <v>0.13129540339612636</v>
      </c>
      <c r="H14" s="92">
        <v>8771.2</v>
      </c>
      <c r="I14" s="95">
        <f t="shared" si="4"/>
        <v>0.12658607830233343</v>
      </c>
      <c r="J14" s="92">
        <f t="shared" si="5"/>
        <v>1151.300000000001</v>
      </c>
      <c r="K14" s="92">
        <f t="shared" si="6"/>
        <v>1193.000000000001</v>
      </c>
      <c r="L14" s="17"/>
      <c r="M14" s="20"/>
    </row>
    <row r="15" spans="1:13" ht="18.75">
      <c r="A15" s="101" t="s">
        <v>49</v>
      </c>
      <c r="B15" s="40">
        <v>5929.5</v>
      </c>
      <c r="C15" s="32">
        <f t="shared" si="2"/>
        <v>0.10265950355702758</v>
      </c>
      <c r="D15" s="40">
        <v>5448.2</v>
      </c>
      <c r="E15" s="32">
        <f t="shared" si="3"/>
        <v>0.09163723214586067</v>
      </c>
      <c r="F15" s="40">
        <v>5004.3</v>
      </c>
      <c r="G15" s="49">
        <f t="shared" si="1"/>
        <v>0.08670153693690259</v>
      </c>
      <c r="H15" s="40">
        <v>7344.8</v>
      </c>
      <c r="I15" s="33">
        <f t="shared" si="4"/>
        <v>0.10600025400344062</v>
      </c>
      <c r="J15" s="40">
        <f t="shared" si="5"/>
        <v>1896.6000000000004</v>
      </c>
      <c r="K15" s="40">
        <f t="shared" si="6"/>
        <v>2340.5</v>
      </c>
      <c r="L15" s="17"/>
      <c r="M15" s="20"/>
    </row>
    <row r="16" spans="1:13" ht="18.75">
      <c r="A16" s="100" t="s">
        <v>22</v>
      </c>
      <c r="B16" s="92">
        <v>4395.7</v>
      </c>
      <c r="C16" s="93">
        <f t="shared" si="2"/>
        <v>0.07610428868970842</v>
      </c>
      <c r="D16" s="92">
        <v>4395.7</v>
      </c>
      <c r="E16" s="93">
        <f t="shared" si="3"/>
        <v>0.07393447034682275</v>
      </c>
      <c r="F16" s="92">
        <v>4346.3</v>
      </c>
      <c r="G16" s="94">
        <f t="shared" si="1"/>
        <v>0.0753014187776232</v>
      </c>
      <c r="H16" s="92">
        <v>4509.1</v>
      </c>
      <c r="I16" s="95">
        <f t="shared" si="4"/>
        <v>0.06507539283941212</v>
      </c>
      <c r="J16" s="92">
        <f t="shared" si="5"/>
        <v>113.40000000000055</v>
      </c>
      <c r="K16" s="92">
        <f t="shared" si="6"/>
        <v>162.80000000000018</v>
      </c>
      <c r="L16" s="17"/>
      <c r="M16" s="20"/>
    </row>
    <row r="17" spans="1:13" ht="18.75">
      <c r="A17" s="101" t="s">
        <v>50</v>
      </c>
      <c r="B17" s="40">
        <v>3811.9</v>
      </c>
      <c r="C17" s="32">
        <f t="shared" si="2"/>
        <v>0.0659967554783765</v>
      </c>
      <c r="D17" s="40">
        <v>3811.9</v>
      </c>
      <c r="E17" s="32">
        <f t="shared" si="3"/>
        <v>0.06411511420594074</v>
      </c>
      <c r="F17" s="40">
        <v>3618.4</v>
      </c>
      <c r="G17" s="49">
        <f t="shared" si="1"/>
        <v>0.06269025463151456</v>
      </c>
      <c r="H17" s="40">
        <v>4551.1</v>
      </c>
      <c r="I17" s="33">
        <f t="shared" si="4"/>
        <v>0.06568153741355226</v>
      </c>
      <c r="J17" s="40">
        <f t="shared" si="5"/>
        <v>739.2000000000003</v>
      </c>
      <c r="K17" s="40">
        <f t="shared" si="6"/>
        <v>932.7000000000003</v>
      </c>
      <c r="L17" s="17"/>
      <c r="M17" s="20"/>
    </row>
    <row r="18" spans="1:13" ht="18.75">
      <c r="A18" s="100" t="s">
        <v>23</v>
      </c>
      <c r="B18" s="92">
        <v>2637.1</v>
      </c>
      <c r="C18" s="93">
        <f t="shared" si="2"/>
        <v>0.04565703294210935</v>
      </c>
      <c r="D18" s="92">
        <v>2637.1</v>
      </c>
      <c r="E18" s="93">
        <f t="shared" si="3"/>
        <v>0.0443552998957177</v>
      </c>
      <c r="F18" s="92">
        <v>2434.8</v>
      </c>
      <c r="G18" s="94">
        <f t="shared" si="1"/>
        <v>0.042183902270841164</v>
      </c>
      <c r="H18" s="92">
        <v>2975.2</v>
      </c>
      <c r="I18" s="95">
        <f t="shared" si="4"/>
        <v>0.042938127070993974</v>
      </c>
      <c r="J18" s="92">
        <f t="shared" si="5"/>
        <v>338.0999999999999</v>
      </c>
      <c r="K18" s="92">
        <f t="shared" si="6"/>
        <v>540.3999999999996</v>
      </c>
      <c r="L18" s="17"/>
      <c r="M18" s="20"/>
    </row>
    <row r="19" spans="1:13" ht="18.75">
      <c r="A19" s="101" t="s">
        <v>53</v>
      </c>
      <c r="B19" s="40">
        <v>2213.8</v>
      </c>
      <c r="C19" s="32">
        <f t="shared" si="2"/>
        <v>0.03832829226318368</v>
      </c>
      <c r="D19" s="40">
        <v>2041.1</v>
      </c>
      <c r="E19" s="32">
        <f t="shared" si="3"/>
        <v>0.03433074309550241</v>
      </c>
      <c r="F19" s="40">
        <v>1833.7</v>
      </c>
      <c r="G19" s="49">
        <f t="shared" si="1"/>
        <v>0.0317695998004113</v>
      </c>
      <c r="H19" s="40">
        <v>2173.7</v>
      </c>
      <c r="I19" s="33">
        <f t="shared" si="4"/>
        <v>0.031370868114486285</v>
      </c>
      <c r="J19" s="40">
        <f t="shared" si="5"/>
        <v>132.5999999999999</v>
      </c>
      <c r="K19" s="40">
        <f t="shared" si="6"/>
        <v>339.9999999999998</v>
      </c>
      <c r="L19" s="17"/>
      <c r="M19" s="20"/>
    </row>
    <row r="20" spans="1:13" ht="18.75">
      <c r="A20" s="100" t="s">
        <v>51</v>
      </c>
      <c r="B20" s="92">
        <v>1893.9</v>
      </c>
      <c r="C20" s="93">
        <f t="shared" si="2"/>
        <v>0.032789751882393886</v>
      </c>
      <c r="D20" s="92">
        <v>1957</v>
      </c>
      <c r="E20" s="93">
        <f t="shared" si="3"/>
        <v>0.03291620412419686</v>
      </c>
      <c r="F20" s="92">
        <v>1954.6</v>
      </c>
      <c r="G20" s="94">
        <f t="shared" si="1"/>
        <v>0.033864241571622364</v>
      </c>
      <c r="H20" s="92">
        <v>4019.4</v>
      </c>
      <c r="I20" s="95">
        <f t="shared" si="4"/>
        <v>0.058008035745211475</v>
      </c>
      <c r="J20" s="92">
        <f t="shared" si="5"/>
        <v>2062.4</v>
      </c>
      <c r="K20" s="92">
        <f t="shared" si="6"/>
        <v>2064.8</v>
      </c>
      <c r="L20" s="17"/>
      <c r="M20" s="20"/>
    </row>
    <row r="21" spans="1:13" ht="18.75">
      <c r="A21" s="102" t="s">
        <v>20</v>
      </c>
      <c r="B21" s="40">
        <v>609</v>
      </c>
      <c r="C21" s="32">
        <f t="shared" si="2"/>
        <v>0.010543829608943383</v>
      </c>
      <c r="D21" s="40">
        <v>975.2</v>
      </c>
      <c r="E21" s="32">
        <f t="shared" si="3"/>
        <v>0.0164025969657214</v>
      </c>
      <c r="F21" s="40">
        <v>800</v>
      </c>
      <c r="G21" s="49">
        <f t="shared" si="1"/>
        <v>0.013860326029519029</v>
      </c>
      <c r="H21" s="40">
        <v>326.7</v>
      </c>
      <c r="I21" s="33">
        <f t="shared" si="4"/>
        <v>0.004714938865990095</v>
      </c>
      <c r="J21" s="40">
        <f t="shared" si="5"/>
        <v>-648.5</v>
      </c>
      <c r="K21" s="40">
        <f t="shared" si="6"/>
        <v>-473.3</v>
      </c>
      <c r="L21" s="17"/>
      <c r="M21" s="20"/>
    </row>
    <row r="22" spans="1:13" ht="15">
      <c r="A22" s="5"/>
      <c r="B22" s="24"/>
      <c r="C22" s="34"/>
      <c r="D22" s="25"/>
      <c r="E22" s="25"/>
      <c r="F22" s="25"/>
      <c r="G22" s="25"/>
      <c r="H22" s="25"/>
      <c r="I22" s="25"/>
      <c r="J22" s="25"/>
      <c r="K22" s="25"/>
      <c r="L22" s="17"/>
      <c r="M22" s="20"/>
    </row>
    <row r="23" spans="1:13" ht="16.5" customHeight="1">
      <c r="A23" s="115" t="s">
        <v>24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7"/>
      <c r="M23" s="17"/>
    </row>
    <row r="24" spans="1:11" ht="15.75">
      <c r="A24" s="116" t="s">
        <v>52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8" ht="15.75">
      <c r="A25" s="6" t="s">
        <v>25</v>
      </c>
      <c r="H25" s="43"/>
    </row>
    <row r="26" ht="15">
      <c r="H26" s="43"/>
    </row>
    <row r="27" spans="8:12" ht="20.25">
      <c r="H27" s="43"/>
      <c r="L27" s="23"/>
    </row>
    <row r="28" ht="15">
      <c r="H28" s="43"/>
    </row>
    <row r="29" ht="15">
      <c r="H29" s="43"/>
    </row>
    <row r="30" ht="15">
      <c r="H30" s="43"/>
    </row>
    <row r="31" ht="15">
      <c r="H31" s="43"/>
    </row>
    <row r="32" ht="15">
      <c r="H32" s="44"/>
    </row>
    <row r="33" ht="15">
      <c r="H33" s="43"/>
    </row>
    <row r="34" ht="15">
      <c r="H34" s="43"/>
    </row>
    <row r="35" ht="15">
      <c r="H35" s="43"/>
    </row>
    <row r="36" ht="12.75">
      <c r="H36" s="45"/>
    </row>
  </sheetData>
  <sheetProtection/>
  <mergeCells count="2">
    <mergeCell ref="A23:K23"/>
    <mergeCell ref="A24:K2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ventanilla5</dc:creator>
  <cp:keywords/>
  <dc:description/>
  <cp:lastModifiedBy>transpfis08</cp:lastModifiedBy>
  <cp:lastPrinted>2021-02-18T17:15:59Z</cp:lastPrinted>
  <dcterms:created xsi:type="dcterms:W3CDTF">2011-12-28T20:52:16Z</dcterms:created>
  <dcterms:modified xsi:type="dcterms:W3CDTF">2022-02-04T19:19:57Z</dcterms:modified>
  <cp:category/>
  <cp:version/>
  <cp:contentType/>
  <cp:contentStatus/>
</cp:coreProperties>
</file>